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konomisk Berättelse" sheetId="1" r:id="rId4"/>
    <sheet state="visible" name="Förslags Budget" sheetId="2" r:id="rId5"/>
  </sheets>
  <definedNames/>
  <calcPr/>
</workbook>
</file>

<file path=xl/sharedStrings.xml><?xml version="1.0" encoding="utf-8"?>
<sst xmlns="http://schemas.openxmlformats.org/spreadsheetml/2006/main" count="53" uniqueCount="25">
  <si>
    <t>Resultatställe</t>
  </si>
  <si>
    <t>Intäkter</t>
  </si>
  <si>
    <t>Budgeterat</t>
  </si>
  <si>
    <t>Resultat</t>
  </si>
  <si>
    <t>Medlemsavgifter (3110)</t>
  </si>
  <si>
    <t>Försäljningsintäkter (3120)</t>
  </si>
  <si>
    <t>Evenemang (3130)</t>
  </si>
  <si>
    <t>Gåvor och bidrag (3150)</t>
  </si>
  <si>
    <t>Från förra året</t>
  </si>
  <si>
    <t>Övriga försäljningskostnader (6000)</t>
  </si>
  <si>
    <t>Totalt</t>
  </si>
  <si>
    <t>Kostnader</t>
  </si>
  <si>
    <t>Varor (4000)</t>
  </si>
  <si>
    <t>Evenemang (4100)</t>
  </si>
  <si>
    <t>Förbrukningsmaterial (5400)</t>
  </si>
  <si>
    <t>Resekostnader (5800)</t>
  </si>
  <si>
    <t>Reklam och PR (5900)</t>
  </si>
  <si>
    <t>Förvaltningskostnader (6400)</t>
  </si>
  <si>
    <t>Tjänster (6500)</t>
  </si>
  <si>
    <t>Personal kostnader (7600)</t>
  </si>
  <si>
    <t>Skuld (2820)</t>
  </si>
  <si>
    <t>Totalt (intäkter - kostnader)</t>
  </si>
  <si>
    <t>Evenemang - Turnering (4110)</t>
  </si>
  <si>
    <t>Evenemang - Schackkväll (4120)</t>
  </si>
  <si>
    <t>Evenemang -  Schack6an (4160)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</si>
</sst>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kr-41D]"/>
  </numFmts>
  <fonts count="5">
    <font>
      <sz val="10.0"/>
      <color rgb="FF000000"/>
      <name val="Arial"/>
      <scheme val="minor"/>
    </font>
    <font>
      <b/>
      <sz val="13.0"/>
      <color theme="1"/>
      <name val="Arial"/>
    </font>
    <font>
      <color theme="1"/>
      <name val="Arial"/>
    </font>
    <font>
      <b/>
      <color theme="1"/>
      <name val="Arial"/>
    </font>
    <font>
      <i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7CB4D"/>
        <bgColor rgb="FFF7CB4D"/>
      </patternFill>
    </fill>
    <fill>
      <patternFill patternType="solid">
        <fgColor rgb="FFFEF8E3"/>
        <bgColor rgb="FFFEF8E3"/>
      </patternFill>
    </fill>
    <fill>
      <patternFill patternType="solid">
        <fgColor rgb="FFFFFFFF"/>
        <bgColor rgb="FFFFFFFF"/>
      </patternFill>
    </fill>
    <fill>
      <patternFill patternType="solid">
        <fgColor rgb="FFFCE8B2"/>
        <bgColor rgb="FFFCE8B2"/>
      </patternFill>
    </fill>
  </fills>
  <borders count="15">
    <border/>
    <border>
      <left style="medium">
        <color rgb="FF000000"/>
      </left>
      <right style="medium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medium">
        <color rgb="FF000000"/>
      </right>
      <bottom style="double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double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164" xfId="0" applyAlignment="1" applyBorder="1" applyFill="1" applyFont="1" applyNumberFormat="1">
      <alignment vertical="bottom"/>
    </xf>
    <xf borderId="2" fillId="2" fontId="1" numFmtId="164" xfId="0" applyAlignment="1" applyBorder="1" applyFont="1" applyNumberFormat="1">
      <alignment vertical="bottom"/>
    </xf>
    <xf borderId="2" fillId="2" fontId="1" numFmtId="164" xfId="0" applyAlignment="1" applyBorder="1" applyFont="1" applyNumberFormat="1">
      <alignment readingOrder="0" vertical="bottom"/>
    </xf>
    <xf borderId="3" fillId="2" fontId="1" numFmtId="164" xfId="0" applyAlignment="1" applyBorder="1" applyFont="1" applyNumberFormat="1">
      <alignment vertical="bottom"/>
    </xf>
    <xf borderId="4" fillId="3" fontId="2" numFmtId="0" xfId="0" applyAlignment="1" applyBorder="1" applyFill="1" applyFont="1">
      <alignment readingOrder="0" vertical="bottom"/>
    </xf>
    <xf borderId="0" fillId="3" fontId="2" numFmtId="164" xfId="0" applyAlignment="1" applyFont="1" applyNumberFormat="1">
      <alignment horizontal="right" readingOrder="0" vertical="bottom"/>
    </xf>
    <xf borderId="4" fillId="3" fontId="2" numFmtId="164" xfId="0" applyAlignment="1" applyBorder="1" applyFont="1" applyNumberFormat="1">
      <alignment horizontal="right" vertical="bottom"/>
    </xf>
    <xf borderId="4" fillId="4" fontId="2" numFmtId="0" xfId="0" applyAlignment="1" applyBorder="1" applyFill="1" applyFont="1">
      <alignment readingOrder="0" vertical="bottom"/>
    </xf>
    <xf borderId="0" fillId="4" fontId="2" numFmtId="164" xfId="0" applyAlignment="1" applyFont="1" applyNumberFormat="1">
      <alignment horizontal="right" readingOrder="0" vertical="bottom"/>
    </xf>
    <xf borderId="4" fillId="4" fontId="2" numFmtId="164" xfId="0" applyAlignment="1" applyBorder="1" applyFont="1" applyNumberFormat="1">
      <alignment horizontal="right" vertical="bottom"/>
    </xf>
    <xf borderId="5" fillId="3" fontId="2" numFmtId="0" xfId="0" applyAlignment="1" applyBorder="1" applyFont="1">
      <alignment readingOrder="0" vertical="bottom"/>
    </xf>
    <xf borderId="5" fillId="4" fontId="2" numFmtId="0" xfId="0" applyAlignment="1" applyBorder="1" applyFont="1">
      <alignment readingOrder="0" vertical="bottom"/>
    </xf>
    <xf borderId="6" fillId="3" fontId="2" numFmtId="0" xfId="0" applyAlignment="1" applyBorder="1" applyFont="1">
      <alignment readingOrder="0" vertical="bottom"/>
    </xf>
    <xf borderId="6" fillId="3" fontId="2" numFmtId="164" xfId="0" applyAlignment="1" applyBorder="1" applyFont="1" applyNumberFormat="1">
      <alignment readingOrder="0" vertical="bottom"/>
    </xf>
    <xf borderId="0" fillId="3" fontId="2" numFmtId="0" xfId="0" applyAlignment="1" applyFont="1">
      <alignment readingOrder="0" vertical="bottom"/>
    </xf>
    <xf borderId="4" fillId="3" fontId="2" numFmtId="164" xfId="0" applyAlignment="1" applyBorder="1" applyFont="1" applyNumberFormat="1">
      <alignment readingOrder="0" vertical="bottom"/>
    </xf>
    <xf borderId="0" fillId="4" fontId="2" numFmtId="164" xfId="0" applyAlignment="1" applyFont="1" applyNumberFormat="1">
      <alignment horizontal="right" vertical="bottom"/>
    </xf>
    <xf borderId="7" fillId="5" fontId="3" numFmtId="0" xfId="0" applyAlignment="1" applyBorder="1" applyFill="1" applyFont="1">
      <alignment vertical="bottom"/>
    </xf>
    <xf borderId="8" fillId="5" fontId="2" numFmtId="164" xfId="0" applyAlignment="1" applyBorder="1" applyFont="1" applyNumberFormat="1">
      <alignment horizontal="right" vertical="bottom"/>
    </xf>
    <xf borderId="9" fillId="5" fontId="2" numFmtId="164" xfId="0" applyAlignment="1" applyBorder="1" applyFont="1" applyNumberFormat="1">
      <alignment horizontal="right" vertical="bottom"/>
    </xf>
    <xf borderId="0" fillId="3" fontId="2" numFmtId="164" xfId="0" applyAlignment="1" applyFont="1" applyNumberFormat="1">
      <alignment horizontal="right" vertical="bottom"/>
    </xf>
    <xf borderId="6" fillId="4" fontId="2" numFmtId="0" xfId="0" applyAlignment="1" applyBorder="1" applyFont="1">
      <alignment readingOrder="0" vertical="bottom"/>
    </xf>
    <xf borderId="0" fillId="4" fontId="2" numFmtId="0" xfId="0" applyAlignment="1" applyFont="1">
      <alignment readingOrder="0" vertical="bottom"/>
    </xf>
    <xf borderId="5" fillId="4" fontId="2" numFmtId="0" xfId="0" applyAlignment="1" applyBorder="1" applyFont="1">
      <alignment vertical="bottom"/>
    </xf>
    <xf borderId="6" fillId="4" fontId="2" numFmtId="164" xfId="0" applyAlignment="1" applyBorder="1" applyFont="1" applyNumberFormat="1">
      <alignment readingOrder="0" vertical="bottom"/>
    </xf>
    <xf borderId="0" fillId="4" fontId="2" numFmtId="0" xfId="0" applyAlignment="1" applyFont="1">
      <alignment vertical="bottom"/>
    </xf>
    <xf borderId="4" fillId="4" fontId="2" numFmtId="164" xfId="0" applyAlignment="1" applyBorder="1" applyFont="1" applyNumberFormat="1">
      <alignment vertical="bottom"/>
    </xf>
    <xf borderId="10" fillId="4" fontId="4" numFmtId="0" xfId="0" applyAlignment="1" applyBorder="1" applyFont="1">
      <alignment vertical="bottom"/>
    </xf>
    <xf borderId="11" fillId="4" fontId="2" numFmtId="164" xfId="0" applyAlignment="1" applyBorder="1" applyFont="1" applyNumberFormat="1">
      <alignment horizontal="right" vertical="bottom"/>
    </xf>
    <xf borderId="11" fillId="4" fontId="2" numFmtId="164" xfId="0" applyAlignment="1" applyBorder="1" applyFont="1" applyNumberFormat="1">
      <alignment readingOrder="0" vertical="bottom"/>
    </xf>
    <xf borderId="12" fillId="4" fontId="2" numFmtId="164" xfId="0" applyAlignment="1" applyBorder="1" applyFont="1" applyNumberFormat="1">
      <alignment horizontal="right" vertical="bottom"/>
    </xf>
    <xf borderId="5" fillId="5" fontId="3" numFmtId="0" xfId="0" applyAlignment="1" applyBorder="1" applyFont="1">
      <alignment vertical="bottom"/>
    </xf>
    <xf borderId="0" fillId="5" fontId="2" numFmtId="164" xfId="0" applyAlignment="1" applyFont="1" applyNumberFormat="1">
      <alignment horizontal="right" vertical="bottom"/>
    </xf>
    <xf borderId="4" fillId="5" fontId="2" numFmtId="164" xfId="0" applyAlignment="1" applyBorder="1" applyFont="1" applyNumberFormat="1">
      <alignment horizontal="right" vertical="bottom"/>
    </xf>
    <xf borderId="13" fillId="4" fontId="4" numFmtId="0" xfId="0" applyAlignment="1" applyBorder="1" applyFont="1">
      <alignment vertical="bottom"/>
    </xf>
    <xf borderId="13" fillId="4" fontId="2" numFmtId="164" xfId="0" applyAlignment="1" applyBorder="1" applyFont="1" applyNumberFormat="1">
      <alignment horizontal="right" vertical="bottom"/>
    </xf>
    <xf borderId="13" fillId="4" fontId="2" numFmtId="164" xfId="0" applyAlignment="1" applyBorder="1" applyFont="1" applyNumberFormat="1">
      <alignment readingOrder="0" vertical="bottom"/>
    </xf>
    <xf borderId="1" fillId="5" fontId="3" numFmtId="0" xfId="0" applyAlignment="1" applyBorder="1" applyFont="1">
      <alignment readingOrder="0" vertical="bottom"/>
    </xf>
    <xf borderId="2" fillId="5" fontId="2" numFmtId="164" xfId="0" applyAlignment="1" applyBorder="1" applyFont="1" applyNumberFormat="1">
      <alignment horizontal="right" readingOrder="0" vertical="bottom"/>
    </xf>
    <xf borderId="2" fillId="5" fontId="2" numFmtId="164" xfId="0" applyAlignment="1" applyBorder="1" applyFont="1" applyNumberFormat="1">
      <alignment horizontal="right" vertical="bottom"/>
    </xf>
    <xf borderId="3" fillId="5" fontId="2" numFmtId="164" xfId="0" applyAlignment="1" applyBorder="1" applyFont="1" applyNumberFormat="1">
      <alignment horizontal="right" vertical="bottom"/>
    </xf>
    <xf borderId="14" fillId="3" fontId="2" numFmtId="164" xfId="0" applyAlignment="1" applyBorder="1" applyFont="1" applyNumberFormat="1">
      <alignment horizontal="right" vertical="bottom"/>
    </xf>
    <xf borderId="0" fillId="4" fontId="2" numFmtId="164" xfId="0" applyAlignment="1" applyFont="1" applyNumberFormat="1">
      <alignment readingOrder="0" vertical="bottom"/>
    </xf>
    <xf borderId="4" fillId="4" fontId="2" numFmtId="164" xfId="0" applyAlignment="1" applyBorder="1" applyFont="1" applyNumberFormat="1">
      <alignment readingOrder="0" vertical="bottom"/>
    </xf>
    <xf borderId="4" fillId="3" fontId="2" numFmtId="164" xfId="0" applyAlignment="1" applyBorder="1" applyFont="1" applyNumberFormat="1">
      <alignment horizontal="right" readingOrder="0" vertical="bottom"/>
    </xf>
    <xf borderId="10" fillId="4" fontId="2" numFmtId="0" xfId="0" applyAlignment="1" applyBorder="1" applyFont="1">
      <alignment readingOrder="0" vertical="bottom"/>
    </xf>
    <xf borderId="11" fillId="4" fontId="2" numFmtId="164" xfId="0" applyAlignment="1" applyBorder="1" applyFont="1" applyNumberFormat="1">
      <alignment horizontal="right" readingOrder="0" vertical="bottom"/>
    </xf>
  </cellXfs>
  <cellStyles count="1">
    <cellStyle xfId="0" name="Normal" builtinId="0"/>
  </cellStyles>
  <dxfs count="2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75"/>
    <col customWidth="1" min="2" max="2" width="13.88"/>
    <col customWidth="1" min="3" max="3" width="20.0"/>
    <col customWidth="1" min="4" max="4" width="17.75"/>
    <col customWidth="1" min="6" max="6" width="16.38"/>
    <col customWidth="1" min="7" max="7" width="18.63"/>
    <col customWidth="1" min="8" max="8" width="16.63"/>
    <col customWidth="1" min="9" max="9" width="16.75"/>
  </cols>
  <sheetData>
    <row r="1">
      <c r="A1" s="1" t="s">
        <v>0</v>
      </c>
      <c r="B1" s="2" t="s">
        <v>1</v>
      </c>
      <c r="C1" s="3" t="s">
        <v>2</v>
      </c>
      <c r="D1" s="4" t="s">
        <v>3</v>
      </c>
    </row>
    <row r="2">
      <c r="A2" s="5" t="s">
        <v>4</v>
      </c>
      <c r="B2" s="6">
        <v>425.0</v>
      </c>
      <c r="C2" s="6">
        <v>1550.0</v>
      </c>
      <c r="D2" s="7">
        <f t="shared" ref="D2:D5" si="1">B2-C2</f>
        <v>-1125</v>
      </c>
    </row>
    <row r="3">
      <c r="A3" s="8" t="s">
        <v>5</v>
      </c>
      <c r="B3" s="9">
        <v>5271.1</v>
      </c>
      <c r="C3" s="9">
        <v>1500.0</v>
      </c>
      <c r="D3" s="10">
        <f t="shared" si="1"/>
        <v>3771.1</v>
      </c>
    </row>
    <row r="4">
      <c r="A4" s="11" t="s">
        <v>6</v>
      </c>
      <c r="B4" s="6">
        <v>300.0</v>
      </c>
      <c r="C4" s="6">
        <v>2800.0</v>
      </c>
      <c r="D4" s="7">
        <f t="shared" si="1"/>
        <v>-2500</v>
      </c>
    </row>
    <row r="5">
      <c r="A5" s="12" t="s">
        <v>7</v>
      </c>
      <c r="B5" s="9">
        <v>10495.0</v>
      </c>
      <c r="C5" s="9">
        <v>2500.0</v>
      </c>
      <c r="D5" s="10">
        <f t="shared" si="1"/>
        <v>7995</v>
      </c>
    </row>
    <row r="6">
      <c r="A6" s="13" t="s">
        <v>8</v>
      </c>
      <c r="B6" s="14">
        <v>1636.25</v>
      </c>
      <c r="C6" s="15"/>
      <c r="D6" s="16">
        <v>1636.25</v>
      </c>
    </row>
    <row r="7">
      <c r="A7" s="12" t="s">
        <v>9</v>
      </c>
      <c r="B7" s="9">
        <v>12.0</v>
      </c>
      <c r="C7" s="17"/>
      <c r="D7" s="10">
        <f>B7-C7</f>
        <v>12</v>
      </c>
    </row>
    <row r="8">
      <c r="A8" s="18" t="s">
        <v>10</v>
      </c>
      <c r="B8" s="19">
        <f>SUM(B2:B6)</f>
        <v>18127.35</v>
      </c>
      <c r="C8" s="19">
        <f>SUM(C1:C6)</f>
        <v>8350</v>
      </c>
      <c r="D8" s="20">
        <f>SUM(D2:D6)</f>
        <v>9777.35</v>
      </c>
    </row>
    <row r="10">
      <c r="A10" s="1" t="s">
        <v>0</v>
      </c>
      <c r="B10" s="2" t="s">
        <v>11</v>
      </c>
      <c r="C10" s="3" t="s">
        <v>2</v>
      </c>
      <c r="D10" s="4" t="s">
        <v>3</v>
      </c>
    </row>
    <row r="11">
      <c r="A11" s="5" t="s">
        <v>12</v>
      </c>
      <c r="B11" s="6">
        <v>-399.05</v>
      </c>
      <c r="C11" s="6">
        <v>-2500.0</v>
      </c>
      <c r="D11" s="7">
        <f t="shared" ref="D11:D15" si="2">B11-C11</f>
        <v>2100.95</v>
      </c>
    </row>
    <row r="12">
      <c r="A12" s="8" t="s">
        <v>13</v>
      </c>
      <c r="B12" s="9">
        <v>-5211.28</v>
      </c>
      <c r="C12" s="9">
        <v>-5850.0</v>
      </c>
      <c r="D12" s="10">
        <f t="shared" si="2"/>
        <v>638.72</v>
      </c>
    </row>
    <row r="13">
      <c r="A13" s="11" t="s">
        <v>14</v>
      </c>
      <c r="B13" s="6">
        <v>-399.8</v>
      </c>
      <c r="C13" s="21"/>
      <c r="D13" s="7">
        <f t="shared" si="2"/>
        <v>-399.8</v>
      </c>
    </row>
    <row r="14">
      <c r="A14" s="12" t="s">
        <v>15</v>
      </c>
      <c r="B14" s="9">
        <v>-2844.0</v>
      </c>
      <c r="C14" s="17"/>
      <c r="D14" s="10">
        <f t="shared" si="2"/>
        <v>-2844</v>
      </c>
    </row>
    <row r="15">
      <c r="A15" s="11" t="s">
        <v>16</v>
      </c>
      <c r="B15" s="6">
        <v>-944.0</v>
      </c>
      <c r="C15" s="21"/>
      <c r="D15" s="7">
        <f t="shared" si="2"/>
        <v>-944</v>
      </c>
    </row>
    <row r="16">
      <c r="A16" s="22" t="s">
        <v>17</v>
      </c>
      <c r="B16" s="22">
        <v>-859.62</v>
      </c>
      <c r="C16" s="23"/>
      <c r="D16" s="8">
        <f t="shared" ref="D16:D18" si="3">B16+C16</f>
        <v>-859.62</v>
      </c>
    </row>
    <row r="17">
      <c r="A17" s="11" t="s">
        <v>18</v>
      </c>
      <c r="B17" s="6">
        <v>-1326.0</v>
      </c>
      <c r="C17" s="21"/>
      <c r="D17" s="7">
        <f t="shared" si="3"/>
        <v>-1326</v>
      </c>
    </row>
    <row r="18">
      <c r="A18" s="24" t="s">
        <v>19</v>
      </c>
      <c r="B18" s="25">
        <v>-5046.0</v>
      </c>
      <c r="C18" s="26"/>
      <c r="D18" s="27">
        <f t="shared" si="3"/>
        <v>-5046</v>
      </c>
    </row>
    <row r="19">
      <c r="A19" s="11" t="s">
        <v>20</v>
      </c>
      <c r="B19" s="6">
        <v>-6.0</v>
      </c>
      <c r="C19" s="21"/>
      <c r="D19" s="7">
        <f>B19</f>
        <v>-6</v>
      </c>
    </row>
    <row r="20">
      <c r="A20" s="28"/>
      <c r="B20" s="29"/>
      <c r="C20" s="30"/>
      <c r="D20" s="31"/>
    </row>
    <row r="21">
      <c r="A21" s="32" t="s">
        <v>10</v>
      </c>
      <c r="B21" s="33">
        <f>SUM(B11:B20)</f>
        <v>-17035.75</v>
      </c>
      <c r="C21" s="33">
        <f>SUM(C10:C20)</f>
        <v>-8350</v>
      </c>
      <c r="D21" s="34">
        <f>SUM(D11:D20)</f>
        <v>-8685.75</v>
      </c>
    </row>
    <row r="22">
      <c r="A22" s="35"/>
      <c r="B22" s="36"/>
      <c r="C22" s="37"/>
      <c r="D22" s="36"/>
    </row>
    <row r="23">
      <c r="A23" s="38" t="s">
        <v>21</v>
      </c>
      <c r="B23" s="39">
        <f t="shared" ref="B23:D23" si="4">B8+B21</f>
        <v>1091.6</v>
      </c>
      <c r="C23" s="40">
        <f t="shared" si="4"/>
        <v>0</v>
      </c>
      <c r="D23" s="41">
        <f t="shared" si="4"/>
        <v>1091.6</v>
      </c>
    </row>
  </sheetData>
  <conditionalFormatting sqref="B20 B22">
    <cfRule type="notContainsBlanks" dxfId="0" priority="1">
      <formula>LEN(TRIM(B20))&gt;0</formula>
    </cfRule>
  </conditionalFormatting>
  <conditionalFormatting sqref="B6 D6">
    <cfRule type="notContainsBlanks" dxfId="1" priority="2">
      <formula>LEN(TRIM(B6))&gt;0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25"/>
    <col customWidth="1" min="2" max="2" width="18.0"/>
    <col customWidth="1" min="3" max="3" width="15.63"/>
    <col customWidth="1" min="4" max="4" width="20.88"/>
    <col customWidth="1" min="5" max="5" width="18.13"/>
    <col customWidth="1" min="6" max="6" width="21.75"/>
    <col customWidth="1" min="7" max="7" width="19.38"/>
    <col customWidth="1" min="8" max="8" width="18.0"/>
    <col customWidth="1" min="9" max="9" width="22.0"/>
  </cols>
  <sheetData>
    <row r="1">
      <c r="A1" s="1" t="s">
        <v>0</v>
      </c>
      <c r="B1" s="2" t="s">
        <v>1</v>
      </c>
      <c r="C1" s="3" t="s">
        <v>2</v>
      </c>
      <c r="D1" s="4" t="s">
        <v>3</v>
      </c>
    </row>
    <row r="2">
      <c r="A2" s="5" t="s">
        <v>4</v>
      </c>
      <c r="B2" s="6">
        <f>0</f>
        <v>0</v>
      </c>
      <c r="C2" s="42">
        <f>30*50</f>
        <v>1500</v>
      </c>
      <c r="D2" s="7">
        <f t="shared" ref="D2:D7" si="1">B2-C2</f>
        <v>-1500</v>
      </c>
    </row>
    <row r="3">
      <c r="A3" s="8" t="s">
        <v>5</v>
      </c>
      <c r="B3" s="9">
        <v>0.0</v>
      </c>
      <c r="C3" s="9">
        <v>7000.0</v>
      </c>
      <c r="D3" s="10">
        <f t="shared" si="1"/>
        <v>-7000</v>
      </c>
    </row>
    <row r="4">
      <c r="A4" s="11" t="s">
        <v>6</v>
      </c>
      <c r="B4" s="6">
        <v>0.0</v>
      </c>
      <c r="C4" s="21">
        <f>(20*50)*3</f>
        <v>3000</v>
      </c>
      <c r="D4" s="7">
        <f t="shared" si="1"/>
        <v>-3000</v>
      </c>
    </row>
    <row r="5">
      <c r="A5" s="12" t="s">
        <v>7</v>
      </c>
      <c r="B5" s="9">
        <v>0.0</v>
      </c>
      <c r="C5" s="9">
        <v>0.0</v>
      </c>
      <c r="D5" s="10">
        <f t="shared" si="1"/>
        <v>0</v>
      </c>
    </row>
    <row r="6">
      <c r="A6" s="13" t="s">
        <v>8</v>
      </c>
      <c r="B6" s="14">
        <v>0.0</v>
      </c>
      <c r="C6" s="21">
        <v>1091.6</v>
      </c>
      <c r="D6" s="16">
        <f t="shared" si="1"/>
        <v>-1091.6</v>
      </c>
    </row>
    <row r="7">
      <c r="A7" s="12" t="s">
        <v>9</v>
      </c>
      <c r="B7" s="9">
        <v>0.0</v>
      </c>
      <c r="C7" s="9">
        <v>0.0</v>
      </c>
      <c r="D7" s="10">
        <f t="shared" si="1"/>
        <v>0</v>
      </c>
    </row>
    <row r="8">
      <c r="A8" s="18" t="s">
        <v>10</v>
      </c>
      <c r="B8" s="19">
        <f>SUM(B1:B6)</f>
        <v>0</v>
      </c>
      <c r="C8" s="19">
        <f>SUM(C1:C7)</f>
        <v>12591.6</v>
      </c>
      <c r="D8" s="20">
        <f>SUM(D1:D6)</f>
        <v>-12591.6</v>
      </c>
    </row>
    <row r="10">
      <c r="A10" s="1" t="s">
        <v>0</v>
      </c>
      <c r="B10" s="2" t="s">
        <v>11</v>
      </c>
      <c r="C10" s="3" t="s">
        <v>2</v>
      </c>
      <c r="D10" s="4" t="s">
        <v>3</v>
      </c>
    </row>
    <row r="11">
      <c r="A11" s="5" t="s">
        <v>12</v>
      </c>
      <c r="B11" s="6">
        <v>0.0</v>
      </c>
      <c r="C11" s="6">
        <v>0.0</v>
      </c>
      <c r="D11" s="7">
        <f t="shared" ref="D11:D18" si="2">B11-C11</f>
        <v>0</v>
      </c>
    </row>
    <row r="12">
      <c r="A12" s="8" t="s">
        <v>22</v>
      </c>
      <c r="B12" s="9">
        <v>0.0</v>
      </c>
      <c r="C12" s="9">
        <v>-5000.0</v>
      </c>
      <c r="D12" s="10">
        <f t="shared" si="2"/>
        <v>5000</v>
      </c>
    </row>
    <row r="13">
      <c r="A13" s="11" t="s">
        <v>23</v>
      </c>
      <c r="B13" s="6">
        <v>0.0</v>
      </c>
      <c r="C13" s="6">
        <f>-200*12</f>
        <v>-2400</v>
      </c>
      <c r="D13" s="7">
        <f t="shared" si="2"/>
        <v>2400</v>
      </c>
    </row>
    <row r="14">
      <c r="A14" s="12" t="s">
        <v>15</v>
      </c>
      <c r="B14" s="9">
        <v>0.0</v>
      </c>
      <c r="C14" s="9">
        <v>0.0</v>
      </c>
      <c r="D14" s="10">
        <f t="shared" si="2"/>
        <v>0</v>
      </c>
    </row>
    <row r="15">
      <c r="A15" s="11" t="s">
        <v>16</v>
      </c>
      <c r="B15" s="6">
        <v>0.0</v>
      </c>
      <c r="C15" s="6">
        <v>0.0</v>
      </c>
      <c r="D15" s="7">
        <f t="shared" si="2"/>
        <v>0</v>
      </c>
    </row>
    <row r="16">
      <c r="A16" s="22" t="s">
        <v>17</v>
      </c>
      <c r="B16" s="25">
        <v>0.0</v>
      </c>
      <c r="C16" s="43">
        <v>-1000.0</v>
      </c>
      <c r="D16" s="44">
        <f t="shared" si="2"/>
        <v>1000</v>
      </c>
    </row>
    <row r="17">
      <c r="A17" s="11" t="s">
        <v>18</v>
      </c>
      <c r="B17" s="6">
        <v>0.0</v>
      </c>
      <c r="C17" s="6">
        <v>0.0</v>
      </c>
      <c r="D17" s="7">
        <f t="shared" si="2"/>
        <v>0</v>
      </c>
    </row>
    <row r="18">
      <c r="A18" s="24" t="s">
        <v>19</v>
      </c>
      <c r="B18" s="25">
        <v>0.0</v>
      </c>
      <c r="C18" s="43">
        <v>0.0</v>
      </c>
      <c r="D18" s="27">
        <f t="shared" si="2"/>
        <v>0</v>
      </c>
    </row>
    <row r="19">
      <c r="A19" s="11" t="s">
        <v>20</v>
      </c>
      <c r="B19" s="6">
        <v>0.0</v>
      </c>
      <c r="C19" s="6">
        <v>0.0</v>
      </c>
      <c r="D19" s="45">
        <v>0.0</v>
      </c>
    </row>
    <row r="20">
      <c r="A20" s="46" t="s">
        <v>24</v>
      </c>
      <c r="B20" s="47">
        <v>0.0</v>
      </c>
      <c r="C20" s="30">
        <v>-2000.0</v>
      </c>
      <c r="D20" s="31">
        <f>B20-C20</f>
        <v>2000</v>
      </c>
    </row>
    <row r="21">
      <c r="A21" s="32" t="s">
        <v>10</v>
      </c>
      <c r="B21" s="33">
        <f t="shared" ref="B21:D21" si="3">SUM(B10:B20)</f>
        <v>0</v>
      </c>
      <c r="C21" s="33">
        <f t="shared" si="3"/>
        <v>-10400</v>
      </c>
      <c r="D21" s="34">
        <f t="shared" si="3"/>
        <v>10400</v>
      </c>
    </row>
    <row r="22">
      <c r="A22" s="35"/>
      <c r="B22" s="36"/>
      <c r="C22" s="37"/>
      <c r="D22" s="36"/>
    </row>
    <row r="23">
      <c r="A23" s="38" t="s">
        <v>21</v>
      </c>
      <c r="B23" s="39">
        <f>B8-B21</f>
        <v>0</v>
      </c>
      <c r="C23" s="40">
        <f>SUM(C8,C21)</f>
        <v>2191.6</v>
      </c>
      <c r="D23" s="41">
        <f>C23-B23</f>
        <v>2191.6</v>
      </c>
    </row>
  </sheetData>
  <conditionalFormatting sqref="B20 B22">
    <cfRule type="notContainsBlanks" dxfId="1" priority="1">
      <formula>LEN(TRIM(B20))&gt;0</formula>
    </cfRule>
  </conditionalFormatting>
  <conditionalFormatting sqref="B6 D6">
    <cfRule type="notContainsBlanks" dxfId="1" priority="2">
      <formula>LEN(TRIM(B6))&gt;0</formula>
    </cfRule>
  </conditionalFormatting>
  <drawing r:id="rId1"/>
</worksheet>
</file>